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Свед.В-2 Опубл." sheetId="1" r:id="rId1"/>
  </sheets>
  <definedNames>
    <definedName name="_xlnm.Print_Area" localSheetId="0">'Свед.В-2 Опубл.'!$A$1:$E$49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<sst xmlns="http://schemas.openxmlformats.org/spreadsheetml/2006/main" count="50" uniqueCount="50">
  <si>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 показателя</t>
  </si>
  <si>
    <t>Сумма</t>
  </si>
  <si>
    <t>% исполнения</t>
  </si>
  <si>
    <t xml:space="preserve">  НАЛОГОВЫЕ И НЕНАЛОГОВЫЕ ДОХОДЫ</t>
  </si>
  <si>
    <t>Неисполненные назначения</t>
  </si>
  <si>
    <t>(тыс.руб.)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</si>
  <si>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</si>
  <si>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</si>
  <si>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</si>
  <si>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</si>
  <si>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</si>
  <si>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</si>
  <si>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</si>
  <si>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</si>
  <si>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ВСЕГО РАСХОДОВ</t>
  </si>
  <si>
    <t>Контроль дефицит</t>
  </si>
  <si>
    <t>Физическая культура и спорт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</si>
  <si>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</si>
  <si>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</si>
  <si>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ДОХОДЫ</t>
  </si>
  <si>
    <t>РАСХОДЫ</t>
  </si>
  <si>
    <t>Средства массовой информации</t>
  </si>
  <si>
    <t xml:space="preserve">  БЕЗВОЗМЕЗДНЫЕ ПОСТУПЛЕНИЯ ОТ ДРУГИХ БЮДЖЕТОВ БЮДЖЕТНОЙ СИСТЕМЫ РФ</t>
  </si>
  <si>
    <t>об исполнении бюджета муниципального образования городское поселение Кандалакша Кандалакшского района</t>
  </si>
  <si>
    <t xml:space="preserve">Исполнено </t>
  </si>
  <si>
    <t xml:space="preserve">Сведения 
</t>
  </si>
  <si>
    <t>Межбюджетные трансфертры общего характера бюджетам субъектов Российской Федерации и муниципальных образований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</si>
  <si>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</si>
  <si>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</si>
  <si>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</si>
  <si>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</si>
  <si>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</si>
  <si>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</si>
  <si>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</si>
  <si>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</si>
  <si>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</si>
  <si>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</si>
  <si>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Иные межбюджетные трансферты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</si>
  <si>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</si>
  <si>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</si>
  <si>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</si>
  <si>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</si>
  <si>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бюджетам бюджетной системы Российской Федерации</t>
  </si>
  <si>
    <t>Безвозмездные поступления от негосударственных организаций</t>
  </si>
  <si>
    <t xml:space="preserve">Прочие безвозмездные поступления </t>
  </si>
  <si>
    <t>Государственная пошлина</t>
  </si>
  <si>
    <t>По состоянию на 01.07.2018 среднесписочная численность муниципальных служащих, работников не относящихся к должностям муниципальной службы органов местного самоуправления и работников муниципальных учреждений городского поселения Кандалакша составила 286,2 чел. (в том числе:  41,1 чел. - муниципальные служащие, 6,0 чел. - работники не относящиеся к должностям муниципальной службы; 239,1 чел. - работники муниципальных учреждений).Фактические расходы на оплату труда составили 75 029 тыс.руб.</t>
  </si>
  <si>
    <t>* Полная версия Отчета об исполнении бюджета муниципального образования городское поселение Кандалакша Кандалакшского района за I полугодие 2018 года размещена на сайте администрации городского поселения www.amo-kandalaksha.ru</t>
  </si>
  <si>
    <t>за I полугодие 2018 года</t>
  </si>
  <si>
    <t>Утверждено на 01.07.2018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</si>
</sst>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[Red]\-#,##0.0\ "/>
    <numFmt numFmtId="177" formatCode="#,##0_ ;[Red]\-#,##0\ "/>
    <numFmt numFmtId="178" formatCode="0.0%"/>
    <numFmt numFmtId="179" formatCode="#,##0.0"/>
    <numFmt numFmtId="180" formatCode="#,##0.00_ ;\-#,##0.00\ "/>
    <numFmt numFmtId="181" formatCode="0.0"/>
    <numFmt numFmtId="182" formatCode="#,##0.00000"/>
    <numFmt numFmtId="183" formatCode="0.00000"/>
    <numFmt numFmtId="184" formatCode="_-* #,##0.0_р_._-;\-* #,##0.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 Cy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2"/>
    </font>
    <font>
      <b/>
      <sz val="10"/>
      <color rgb="FF0000FF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" fontId="34" fillId="27" borderId="1">
      <alignment horizontal="right" vertical="top" shrinkToFit="1"/>
      <protection/>
    </xf>
    <xf numFmtId="4" fontId="34" fillId="27" borderId="1">
      <alignment horizontal="right" vertical="top" shrinkToFit="1"/>
      <protection/>
    </xf>
    <xf numFmtId="4" fontId="34" fillId="28" borderId="1">
      <alignment horizontal="right" vertical="top" shrinkToFit="1"/>
      <protection/>
    </xf>
    <xf numFmtId="4" fontId="34" fillId="28" borderId="1">
      <alignment horizontal="right" vertical="top" shrinkToFit="1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5" fillId="35" borderId="2" applyNumberFormat="0" applyAlignment="0" applyProtection="0"/>
    <xf numFmtId="0" fontId="36" fillId="36" borderId="3" applyNumberFormat="0" applyAlignment="0" applyProtection="0"/>
    <xf numFmtId="0" fontId="37" fillId="3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7" borderId="8" applyNumberFormat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0" fillId="39" borderId="0">
      <alignment/>
      <protection/>
    </xf>
    <xf numFmtId="0" fontId="2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7" borderId="9" applyNumberFormat="0" applyFont="0" applyAlignment="0" applyProtection="0"/>
    <xf numFmtId="0" fontId="32" fillId="27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9" fillId="41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3" fillId="0" borderId="0" xfId="0" applyNumberFormat="1" applyFont="1" applyAlignment="1">
      <alignment vertical="top"/>
    </xf>
    <xf numFmtId="177" fontId="3" fillId="39" borderId="11" xfId="0" applyNumberFormat="1" applyFont="1" applyFill="1" applyBorder="1" applyAlignment="1">
      <alignment vertical="top"/>
    </xf>
    <xf numFmtId="177" fontId="3" fillId="39" borderId="11" xfId="0" applyNumberFormat="1" applyFont="1" applyFill="1" applyBorder="1" applyAlignment="1">
      <alignment horizontal="center" vertical="top"/>
    </xf>
    <xf numFmtId="177" fontId="4" fillId="0" borderId="0" xfId="0" applyNumberFormat="1" applyFont="1" applyAlignment="1">
      <alignment vertical="top"/>
    </xf>
    <xf numFmtId="177" fontId="4" fillId="42" borderId="0" xfId="0" applyNumberFormat="1" applyFont="1" applyFill="1" applyAlignment="1">
      <alignment vertical="top"/>
    </xf>
    <xf numFmtId="177" fontId="4" fillId="39" borderId="0" xfId="0" applyNumberFormat="1" applyFont="1" applyFill="1" applyAlignment="1">
      <alignment horizontal="center" vertical="top"/>
    </xf>
    <xf numFmtId="177" fontId="3" fillId="39" borderId="0" xfId="0" applyNumberFormat="1" applyFont="1" applyFill="1" applyAlignment="1">
      <alignment vertical="top" wrapText="1"/>
    </xf>
    <xf numFmtId="177" fontId="4" fillId="43" borderId="12" xfId="0" applyNumberFormat="1" applyFont="1" applyFill="1" applyBorder="1" applyAlignment="1">
      <alignment horizontal="left" vertical="top" shrinkToFit="1"/>
    </xf>
    <xf numFmtId="177" fontId="4" fillId="44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 wrapText="1"/>
    </xf>
    <xf numFmtId="177" fontId="4" fillId="39" borderId="0" xfId="0" applyNumberFormat="1" applyFont="1" applyFill="1" applyBorder="1" applyAlignment="1">
      <alignment vertical="top" wrapText="1"/>
    </xf>
    <xf numFmtId="179" fontId="4" fillId="39" borderId="0" xfId="0" applyNumberFormat="1" applyFont="1" applyFill="1" applyAlignment="1">
      <alignment horizontal="center" vertical="top"/>
    </xf>
    <xf numFmtId="179" fontId="0" fillId="0" borderId="0" xfId="0" applyNumberFormat="1" applyFont="1" applyBorder="1" applyAlignment="1">
      <alignment horizontal="center" vertical="top" wrapText="1"/>
    </xf>
    <xf numFmtId="177" fontId="3" fillId="45" borderId="0" xfId="0" applyNumberFormat="1" applyFont="1" applyFill="1" applyAlignment="1">
      <alignment vertical="top"/>
    </xf>
    <xf numFmtId="179" fontId="3" fillId="0" borderId="12" xfId="0" applyNumberFormat="1" applyFont="1" applyFill="1" applyBorder="1" applyAlignment="1">
      <alignment horizontal="center" vertical="top" shrinkToFit="1"/>
    </xf>
    <xf numFmtId="179" fontId="3" fillId="39" borderId="11" xfId="0" applyNumberFormat="1" applyFont="1" applyFill="1" applyBorder="1" applyAlignment="1">
      <alignment horizontal="center" vertical="top"/>
    </xf>
    <xf numFmtId="179" fontId="3" fillId="39" borderId="0" xfId="0" applyNumberFormat="1" applyFont="1" applyFill="1" applyAlignment="1">
      <alignment horizontal="center" vertical="top" wrapText="1"/>
    </xf>
    <xf numFmtId="177" fontId="3" fillId="39" borderId="0" xfId="0" applyNumberFormat="1" applyFont="1" applyFill="1" applyAlignment="1">
      <alignment horizontal="center" vertical="top" wrapText="1"/>
    </xf>
    <xf numFmtId="179" fontId="3" fillId="0" borderId="0" xfId="0" applyNumberFormat="1" applyFont="1" applyAlignment="1">
      <alignment horizontal="center" vertical="top"/>
    </xf>
    <xf numFmtId="177" fontId="3" fillId="0" borderId="0" xfId="0" applyNumberFormat="1" applyFont="1" applyAlignment="1">
      <alignment horizontal="center" vertical="top"/>
    </xf>
    <xf numFmtId="177" fontId="3" fillId="0" borderId="0" xfId="0" applyNumberFormat="1" applyFont="1" applyFill="1" applyAlignment="1">
      <alignment vertical="top"/>
    </xf>
    <xf numFmtId="177" fontId="3" fillId="0" borderId="12" xfId="0" applyNumberFormat="1" applyFont="1" applyFill="1" applyBorder="1" applyAlignment="1">
      <alignment horizontal="left" vertical="top" wrapText="1"/>
    </xf>
    <xf numFmtId="177" fontId="3" fillId="39" borderId="0" xfId="0" applyNumberFormat="1" applyFont="1" applyFill="1" applyAlignment="1">
      <alignment horizontal="left" vertical="top" wrapText="1"/>
    </xf>
    <xf numFmtId="179" fontId="7" fillId="43" borderId="12" xfId="0" applyNumberFormat="1" applyFont="1" applyFill="1" applyBorder="1" applyAlignment="1">
      <alignment horizontal="center" vertical="top" shrinkToFit="1"/>
    </xf>
    <xf numFmtId="178" fontId="7" fillId="43" borderId="12" xfId="0" applyNumberFormat="1" applyFont="1" applyFill="1" applyBorder="1" applyAlignment="1">
      <alignment horizontal="center" vertical="top" shrinkToFit="1"/>
    </xf>
    <xf numFmtId="176" fontId="7" fillId="43" borderId="12" xfId="0" applyNumberFormat="1" applyFont="1" applyFill="1" applyBorder="1" applyAlignment="1">
      <alignment horizontal="center" vertical="top" shrinkToFit="1"/>
    </xf>
    <xf numFmtId="179" fontId="9" fillId="0" borderId="0" xfId="0" applyNumberFormat="1" applyFont="1" applyBorder="1" applyAlignment="1">
      <alignment horizontal="center" vertical="top" wrapText="1"/>
    </xf>
    <xf numFmtId="179" fontId="11" fillId="0" borderId="12" xfId="0" applyNumberFormat="1" applyFont="1" applyFill="1" applyBorder="1" applyAlignment="1">
      <alignment horizontal="center" vertical="top" shrinkToFit="1"/>
    </xf>
    <xf numFmtId="179" fontId="3" fillId="0" borderId="12" xfId="0" applyNumberFormat="1" applyFont="1" applyFill="1" applyBorder="1" applyAlignment="1">
      <alignment horizontal="center" vertical="top" wrapText="1"/>
    </xf>
    <xf numFmtId="176" fontId="4" fillId="43" borderId="12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Alignment="1">
      <alignment vertical="top"/>
    </xf>
    <xf numFmtId="177" fontId="4" fillId="0" borderId="12" xfId="0" applyNumberFormat="1" applyFont="1" applyFill="1" applyBorder="1" applyAlignment="1">
      <alignment horizontal="left" vertical="top" wrapText="1"/>
    </xf>
    <xf numFmtId="179" fontId="7" fillId="0" borderId="12" xfId="0" applyNumberFormat="1" applyFont="1" applyFill="1" applyBorder="1" applyAlignment="1">
      <alignment horizontal="center" vertical="top" shrinkToFit="1"/>
    </xf>
    <xf numFmtId="178" fontId="7" fillId="0" borderId="12" xfId="0" applyNumberFormat="1" applyFont="1" applyFill="1" applyBorder="1" applyAlignment="1">
      <alignment horizontal="center" vertical="top" shrinkToFit="1"/>
    </xf>
    <xf numFmtId="179" fontId="8" fillId="0" borderId="13" xfId="0" applyNumberFormat="1" applyFont="1" applyFill="1" applyBorder="1" applyAlignment="1">
      <alignment horizontal="center" vertical="top" shrinkToFit="1"/>
    </xf>
    <xf numFmtId="178" fontId="8" fillId="0" borderId="12" xfId="0" applyNumberFormat="1" applyFont="1" applyFill="1" applyBorder="1" applyAlignment="1">
      <alignment horizontal="center" vertical="top" shrinkToFit="1"/>
    </xf>
    <xf numFmtId="179" fontId="8" fillId="0" borderId="12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left" vertical="top" wrapText="1"/>
    </xf>
    <xf numFmtId="179" fontId="4" fillId="0" borderId="12" xfId="0" applyNumberFormat="1" applyFont="1" applyFill="1" applyBorder="1" applyAlignment="1">
      <alignment horizontal="center" vertical="top" shrinkToFit="1"/>
    </xf>
    <xf numFmtId="179" fontId="50" fillId="0" borderId="1" xfId="43" applyNumberFormat="1" applyFont="1" applyFill="1" applyAlignment="1" applyProtection="1">
      <alignment horizontal="center" vertical="top" shrinkToFit="1"/>
      <protection locked="0"/>
    </xf>
    <xf numFmtId="176" fontId="8" fillId="0" borderId="12" xfId="0" applyNumberFormat="1" applyFont="1" applyFill="1" applyBorder="1" applyAlignment="1">
      <alignment horizontal="center" vertical="top" shrinkToFit="1"/>
    </xf>
    <xf numFmtId="178" fontId="7" fillId="46" borderId="12" xfId="0" applyNumberFormat="1" applyFont="1" applyFill="1" applyBorder="1" applyAlignment="1">
      <alignment horizontal="center" vertical="top" shrinkToFit="1"/>
    </xf>
    <xf numFmtId="177" fontId="4" fillId="39" borderId="12" xfId="0" applyNumberFormat="1" applyFont="1" applyFill="1" applyBorder="1" applyAlignment="1">
      <alignment horizontal="center" vertical="center" wrapText="1"/>
    </xf>
    <xf numFmtId="179" fontId="4" fillId="39" borderId="12" xfId="0" applyNumberFormat="1" applyFont="1" applyFill="1" applyBorder="1" applyAlignment="1">
      <alignment horizontal="center" vertical="center" wrapText="1"/>
    </xf>
    <xf numFmtId="179" fontId="50" fillId="47" borderId="1" xfId="44" applyNumberFormat="1" applyFont="1" applyFill="1" applyProtection="1">
      <alignment horizontal="right" vertical="top" shrinkToFit="1"/>
      <protection/>
    </xf>
    <xf numFmtId="179" fontId="51" fillId="46" borderId="1" xfId="42" applyNumberFormat="1" applyFont="1" applyFill="1" applyProtection="1">
      <alignment horizontal="right" vertical="top" shrinkToFit="1"/>
      <protection/>
    </xf>
    <xf numFmtId="177" fontId="4" fillId="44" borderId="14" xfId="0" applyNumberFormat="1" applyFont="1" applyFill="1" applyBorder="1" applyAlignment="1">
      <alignment horizontal="center" vertical="top" wrapText="1"/>
    </xf>
    <xf numFmtId="177" fontId="4" fillId="44" borderId="15" xfId="0" applyNumberFormat="1" applyFont="1" applyFill="1" applyBorder="1" applyAlignment="1">
      <alignment horizontal="center" vertical="top" wrapText="1"/>
    </xf>
    <xf numFmtId="177" fontId="4" fillId="44" borderId="13" xfId="0" applyNumberFormat="1" applyFont="1" applyFill="1" applyBorder="1" applyAlignment="1">
      <alignment horizontal="center" vertical="top" wrapText="1"/>
    </xf>
    <xf numFmtId="177" fontId="4" fillId="44" borderId="14" xfId="0" applyNumberFormat="1" applyFont="1" applyFill="1" applyBorder="1" applyAlignment="1">
      <alignment horizontal="center" vertical="top"/>
    </xf>
    <xf numFmtId="177" fontId="4" fillId="44" borderId="15" xfId="0" applyNumberFormat="1" applyFont="1" applyFill="1" applyBorder="1" applyAlignment="1">
      <alignment horizontal="center" vertical="top"/>
    </xf>
    <xf numFmtId="177" fontId="4" fillId="44" borderId="13" xfId="0" applyNumberFormat="1" applyFont="1" applyFill="1" applyBorder="1" applyAlignment="1">
      <alignment horizontal="center" vertical="top"/>
    </xf>
    <xf numFmtId="177" fontId="4" fillId="39" borderId="0" xfId="0" applyNumberFormat="1" applyFont="1" applyFill="1" applyAlignment="1">
      <alignment horizontal="center" vertical="top" wrapText="1"/>
    </xf>
    <xf numFmtId="177" fontId="5" fillId="39" borderId="0" xfId="0" applyNumberFormat="1" applyFont="1" applyFill="1" applyAlignment="1">
      <alignment horizontal="center" vertical="top"/>
    </xf>
    <xf numFmtId="177" fontId="4" fillId="39" borderId="12" xfId="0" applyNumberFormat="1" applyFont="1" applyFill="1" applyBorder="1" applyAlignment="1">
      <alignment horizontal="center" vertical="center" wrapText="1"/>
    </xf>
    <xf numFmtId="179" fontId="4" fillId="39" borderId="12" xfId="0" applyNumberFormat="1" applyFont="1" applyFill="1" applyBorder="1" applyAlignment="1">
      <alignment horizontal="center" vertical="center" wrapText="1"/>
    </xf>
    <xf numFmtId="177" fontId="4" fillId="39" borderId="14" xfId="0" applyNumberFormat="1" applyFont="1" applyFill="1" applyBorder="1" applyAlignment="1">
      <alignment horizontal="center" vertical="center" wrapText="1"/>
    </xf>
    <xf numFmtId="177" fontId="4" fillId="39" borderId="1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9" fontId="4" fillId="39" borderId="0" xfId="0" applyNumberFormat="1" applyFont="1" applyFill="1" applyBorder="1" applyAlignment="1">
      <alignment horizontal="center" vertical="top" wrapText="1"/>
    </xf>
    <xf numFmtId="179" fontId="0" fillId="0" borderId="0" xfId="0" applyNumberFormat="1" applyFont="1" applyBorder="1" applyAlignment="1">
      <alignment horizontal="center" vertical="top" wrapText="1"/>
    </xf>
    <xf numFmtId="176" fontId="4" fillId="39" borderId="0" xfId="0" applyNumberFormat="1" applyFont="1" applyFill="1" applyBorder="1" applyAlignment="1">
      <alignment horizontal="center" vertical="top" wrapText="1"/>
    </xf>
    <xf numFmtId="177" fontId="3" fillId="39" borderId="0" xfId="0" applyNumberFormat="1" applyFont="1" applyFill="1" applyAlignment="1">
      <alignment horizontal="left" vertical="top" wrapText="1"/>
    </xf>
  </cellXfs>
  <cellStyles count="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6" xfId="41"/>
    <cellStyle name="xl40" xfId="42"/>
    <cellStyle name="xl41" xfId="43"/>
    <cellStyle name="xl6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SheetLayoutView="100" zoomScalePageLayoutView="0" workbookViewId="0" topLeftCell="A31">
      <selection activeCell="C41" sqref="C41"/>
    </sheetView>
  </sheetViews>
  <sheetFormatPr defaultColWidth="9.00390625" defaultRowHeight="12.75" outlineLevelRow="2"/>
  <cols>
    <col min="1" max="1" width="48.375" style="1" customWidth="1"/>
    <col min="2" max="2" width="13.00390625" style="19" customWidth="1"/>
    <col min="3" max="3" width="12.75390625" style="19" bestFit="1" customWidth="1"/>
    <col min="4" max="4" width="15.625" style="19" customWidth="1"/>
    <col min="5" max="5" width="13.375" style="20" bestFit="1" customWidth="1"/>
    <col min="6" max="16384" width="9.125" style="1" customWidth="1"/>
  </cols>
  <sheetData>
    <row r="1" spans="1:5" ht="12.75">
      <c r="A1" s="53" t="s">
        <v>25</v>
      </c>
      <c r="B1" s="53"/>
      <c r="C1" s="53"/>
      <c r="D1" s="53"/>
      <c r="E1" s="53"/>
    </row>
    <row r="2" spans="1:5" ht="27" customHeight="1">
      <c r="A2" s="53" t="s">
        <v>23</v>
      </c>
      <c r="B2" s="53"/>
      <c r="C2" s="53"/>
      <c r="D2" s="53"/>
      <c r="E2" s="53"/>
    </row>
    <row r="3" spans="1:5" ht="12.75">
      <c r="A3" s="54" t="s">
        <v>48</v>
      </c>
      <c r="B3" s="54"/>
      <c r="C3" s="54"/>
      <c r="D3" s="54"/>
      <c r="E3" s="54"/>
    </row>
    <row r="4" spans="1:5" ht="6" customHeight="1">
      <c r="A4" s="6"/>
      <c r="B4" s="12"/>
      <c r="C4" s="12"/>
      <c r="D4" s="12"/>
      <c r="E4" s="6"/>
    </row>
    <row r="5" spans="1:5" ht="12.75">
      <c r="A5" s="2"/>
      <c r="B5" s="16"/>
      <c r="C5" s="16"/>
      <c r="D5" s="16"/>
      <c r="E5" s="3" t="s">
        <v>5</v>
      </c>
    </row>
    <row r="6" spans="1:5" s="4" customFormat="1" ht="12.75" customHeight="1">
      <c r="A6" s="55" t="s">
        <v>0</v>
      </c>
      <c r="B6" s="56" t="s">
        <v>49</v>
      </c>
      <c r="C6" s="56" t="s">
        <v>24</v>
      </c>
      <c r="D6" s="57" t="s">
        <v>4</v>
      </c>
      <c r="E6" s="58"/>
    </row>
    <row r="7" spans="1:5" s="4" customFormat="1" ht="27" customHeight="1">
      <c r="A7" s="55"/>
      <c r="B7" s="56"/>
      <c r="C7" s="56"/>
      <c r="D7" s="44" t="s">
        <v>1</v>
      </c>
      <c r="E7" s="43" t="s">
        <v>2</v>
      </c>
    </row>
    <row r="8" spans="1:5" s="9" customFormat="1" ht="12.75">
      <c r="A8" s="47" t="s">
        <v>19</v>
      </c>
      <c r="B8" s="48"/>
      <c r="C8" s="48"/>
      <c r="D8" s="48"/>
      <c r="E8" s="49"/>
    </row>
    <row r="9" spans="1:5" s="5" customFormat="1" ht="12.75">
      <c r="A9" s="32" t="s">
        <v>3</v>
      </c>
      <c r="B9" s="33">
        <f>SUM(B10:B20)</f>
        <v>230671.57403000002</v>
      </c>
      <c r="C9" s="33">
        <f>SUM(C10:C20)</f>
        <v>109844.08432000001</v>
      </c>
      <c r="D9" s="33">
        <f>B9-C9</f>
        <v>120827.48971000001</v>
      </c>
      <c r="E9" s="34">
        <f aca="true" t="shared" si="0" ref="E9:E30">IF(B9&gt;0,C9/B9,"х")</f>
        <v>0.47619254683593665</v>
      </c>
    </row>
    <row r="10" spans="1:5" s="21" customFormat="1" ht="12.75">
      <c r="A10" s="22" t="s">
        <v>27</v>
      </c>
      <c r="B10" s="29">
        <v>96524</v>
      </c>
      <c r="C10" s="29">
        <v>45690.9064</v>
      </c>
      <c r="D10" s="35">
        <f aca="true" t="shared" si="1" ref="D10:D30">B10-C10</f>
        <v>50833.0936</v>
      </c>
      <c r="E10" s="36">
        <f t="shared" si="0"/>
        <v>0.4733631677095852</v>
      </c>
    </row>
    <row r="11" spans="1:5" s="21" customFormat="1" ht="25.5">
      <c r="A11" s="22" t="s">
        <v>28</v>
      </c>
      <c r="B11" s="29">
        <v>9307.46928</v>
      </c>
      <c r="C11" s="29">
        <v>4492.22057</v>
      </c>
      <c r="D11" s="35">
        <f>B11-C11</f>
        <v>4815.248709999999</v>
      </c>
      <c r="E11" s="36">
        <f>IF(B11&gt;0,C11/B11,"х")</f>
        <v>0.4826468328671186</v>
      </c>
    </row>
    <row r="12" spans="1:5" s="21" customFormat="1" ht="25.5">
      <c r="A12" s="22" t="s">
        <v>29</v>
      </c>
      <c r="B12" s="29">
        <v>26300</v>
      </c>
      <c r="C12" s="29">
        <v>15404.64809</v>
      </c>
      <c r="D12" s="35">
        <f>B12-C12</f>
        <v>10895.35191</v>
      </c>
      <c r="E12" s="36">
        <f>IF(B12&gt;0,C12/B12,"х")</f>
        <v>0.5857280642585552</v>
      </c>
    </row>
    <row r="13" spans="1:5" s="14" customFormat="1" ht="12.75" outlineLevel="2">
      <c r="A13" s="22" t="s">
        <v>30</v>
      </c>
      <c r="B13" s="29">
        <v>14000</v>
      </c>
      <c r="C13" s="29">
        <v>2064.51299</v>
      </c>
      <c r="D13" s="35">
        <f t="shared" si="1"/>
        <v>11935.48701</v>
      </c>
      <c r="E13" s="36">
        <f t="shared" si="0"/>
        <v>0.14746521357142858</v>
      </c>
    </row>
    <row r="14" spans="1:5" ht="12" customHeight="1" outlineLevel="2">
      <c r="A14" s="22" t="s">
        <v>31</v>
      </c>
      <c r="B14" s="29">
        <v>38500</v>
      </c>
      <c r="C14" s="29">
        <v>20110.21105</v>
      </c>
      <c r="D14" s="35">
        <f t="shared" si="1"/>
        <v>18389.78895</v>
      </c>
      <c r="E14" s="36">
        <f t="shared" si="0"/>
        <v>0.5223431441558442</v>
      </c>
    </row>
    <row r="15" spans="1:5" ht="12" customHeight="1" outlineLevel="2">
      <c r="A15" s="22" t="s">
        <v>45</v>
      </c>
      <c r="B15" s="29">
        <v>6.4</v>
      </c>
      <c r="C15" s="29">
        <v>12.8</v>
      </c>
      <c r="D15" s="35">
        <f>B15-C15</f>
        <v>-6.4</v>
      </c>
      <c r="E15" s="36">
        <f>IF(B15&gt;0,C15/B15,"х")</f>
        <v>2</v>
      </c>
    </row>
    <row r="16" spans="1:5" ht="27" customHeight="1" outlineLevel="1">
      <c r="A16" s="22" t="s">
        <v>32</v>
      </c>
      <c r="B16" s="29">
        <v>35600.53834</v>
      </c>
      <c r="C16" s="29">
        <v>18344.18859</v>
      </c>
      <c r="D16" s="35">
        <f t="shared" si="1"/>
        <v>17256.349749999998</v>
      </c>
      <c r="E16" s="36">
        <f t="shared" si="0"/>
        <v>0.5152784043546011</v>
      </c>
    </row>
    <row r="17" spans="1:5" ht="25.5" outlineLevel="1">
      <c r="A17" s="22" t="s">
        <v>33</v>
      </c>
      <c r="B17" s="15">
        <v>1310</v>
      </c>
      <c r="C17" s="15">
        <v>606.87852</v>
      </c>
      <c r="D17" s="37">
        <f t="shared" si="1"/>
        <v>703.12148</v>
      </c>
      <c r="E17" s="36">
        <f t="shared" si="0"/>
        <v>0.4632660458015267</v>
      </c>
    </row>
    <row r="18" spans="1:5" ht="25.5" outlineLevel="1">
      <c r="A18" s="22" t="s">
        <v>34</v>
      </c>
      <c r="B18" s="15">
        <v>2430</v>
      </c>
      <c r="C18" s="15">
        <v>910.06044</v>
      </c>
      <c r="D18" s="37">
        <f t="shared" si="1"/>
        <v>1519.93956</v>
      </c>
      <c r="E18" s="36">
        <f t="shared" si="0"/>
        <v>0.37451046913580244</v>
      </c>
    </row>
    <row r="19" spans="1:5" s="21" customFormat="1" ht="12.75" outlineLevel="1">
      <c r="A19" s="22" t="s">
        <v>35</v>
      </c>
      <c r="B19" s="28">
        <v>6693.16641</v>
      </c>
      <c r="C19" s="28">
        <v>2174.06995</v>
      </c>
      <c r="D19" s="37">
        <f>B19-C19</f>
        <v>4519.09646</v>
      </c>
      <c r="E19" s="36">
        <f>IF(B19&gt;0,C19/B19,"х")</f>
        <v>0.3248193480968599</v>
      </c>
    </row>
    <row r="20" spans="1:5" ht="12.75" outlineLevel="1">
      <c r="A20" s="22" t="s">
        <v>36</v>
      </c>
      <c r="B20" s="28">
        <v>0</v>
      </c>
      <c r="C20" s="28">
        <v>33.58772</v>
      </c>
      <c r="D20" s="37">
        <f t="shared" si="1"/>
        <v>-33.58772</v>
      </c>
      <c r="E20" s="36" t="str">
        <f>IF(B20&gt;0,C20/B20,"х")</f>
        <v>х</v>
      </c>
    </row>
    <row r="21" spans="1:5" ht="12.75" outlineLevel="1">
      <c r="A21" s="32" t="s">
        <v>39</v>
      </c>
      <c r="B21" s="33">
        <f>B22+B27+B28+B30</f>
        <v>236522.61476000003</v>
      </c>
      <c r="C21" s="33">
        <f>C22+C27+C28+C30</f>
        <v>99179.21885999998</v>
      </c>
      <c r="D21" s="33">
        <f>B21-C21</f>
        <v>137343.39590000006</v>
      </c>
      <c r="E21" s="34">
        <f>IF(B21&gt;0,C21/B21,"х")</f>
        <v>0.41932235089079045</v>
      </c>
    </row>
    <row r="22" spans="1:5" ht="25.5" outlineLevel="1">
      <c r="A22" s="32" t="s">
        <v>22</v>
      </c>
      <c r="B22" s="33">
        <f>SUM(B23:B26)</f>
        <v>234666.27685000002</v>
      </c>
      <c r="C22" s="33">
        <f>SUM(C23:C26)</f>
        <v>99892.38665999999</v>
      </c>
      <c r="D22" s="33">
        <f t="shared" si="1"/>
        <v>134773.89019000003</v>
      </c>
      <c r="E22" s="34">
        <f t="shared" si="0"/>
        <v>0.4256784911785674</v>
      </c>
    </row>
    <row r="23" spans="1:5" ht="25.5" outlineLevel="1">
      <c r="A23" s="22" t="s">
        <v>40</v>
      </c>
      <c r="B23" s="15">
        <v>53203.7</v>
      </c>
      <c r="C23" s="15">
        <v>31922.22</v>
      </c>
      <c r="D23" s="37">
        <f t="shared" si="1"/>
        <v>21281.479999999996</v>
      </c>
      <c r="E23" s="36">
        <f t="shared" si="0"/>
        <v>0.6000000000000001</v>
      </c>
    </row>
    <row r="24" spans="1:5" ht="25.5" outlineLevel="1">
      <c r="A24" s="22" t="s">
        <v>41</v>
      </c>
      <c r="B24" s="15">
        <v>166678.34485</v>
      </c>
      <c r="C24" s="15">
        <v>58262.05526</v>
      </c>
      <c r="D24" s="37">
        <f t="shared" si="1"/>
        <v>108416.28959</v>
      </c>
      <c r="E24" s="36">
        <f t="shared" si="0"/>
        <v>0.3495478390575103</v>
      </c>
    </row>
    <row r="25" spans="1:5" ht="25.5" outlineLevel="1">
      <c r="A25" s="22" t="s">
        <v>42</v>
      </c>
      <c r="B25" s="15">
        <v>2065.018</v>
      </c>
      <c r="C25" s="15">
        <v>1181.1448</v>
      </c>
      <c r="D25" s="37">
        <f>B25-C25</f>
        <v>883.8732</v>
      </c>
      <c r="E25" s="36">
        <f>IF(B25&gt;0,C25/B25,"х")</f>
        <v>0.5719779682307854</v>
      </c>
    </row>
    <row r="26" spans="1:5" ht="12.75" outlineLevel="1">
      <c r="A26" s="22" t="s">
        <v>37</v>
      </c>
      <c r="B26" s="15">
        <v>12719.214</v>
      </c>
      <c r="C26" s="15">
        <v>8526.9666</v>
      </c>
      <c r="D26" s="37">
        <f t="shared" si="1"/>
        <v>4192.2474</v>
      </c>
      <c r="E26" s="36">
        <f t="shared" si="0"/>
        <v>0.6704004351212268</v>
      </c>
    </row>
    <row r="27" spans="1:5" ht="25.5" outlineLevel="1">
      <c r="A27" s="22" t="s">
        <v>43</v>
      </c>
      <c r="B27" s="15">
        <v>1656.13791</v>
      </c>
      <c r="C27" s="15">
        <v>430.93792</v>
      </c>
      <c r="D27" s="37">
        <f>B27-C27</f>
        <v>1225.1999899999998</v>
      </c>
      <c r="E27" s="36">
        <f t="shared" si="0"/>
        <v>0.2602065428234778</v>
      </c>
    </row>
    <row r="28" spans="1:5" ht="12.75" customHeight="1" outlineLevel="1">
      <c r="A28" s="22" t="s">
        <v>44</v>
      </c>
      <c r="B28" s="15">
        <v>200.2</v>
      </c>
      <c r="C28" s="15">
        <v>2</v>
      </c>
      <c r="D28" s="37">
        <f>B28-C28</f>
        <v>198.2</v>
      </c>
      <c r="E28" s="36">
        <f t="shared" si="0"/>
        <v>0.00999000999000999</v>
      </c>
    </row>
    <row r="29" spans="1:5" ht="92.25" customHeight="1" hidden="1" outlineLevel="1">
      <c r="A29" s="38" t="s">
        <v>38</v>
      </c>
      <c r="B29" s="39">
        <v>0</v>
      </c>
      <c r="C29" s="39">
        <v>0</v>
      </c>
      <c r="D29" s="33">
        <f>B29-C29</f>
        <v>0</v>
      </c>
      <c r="E29" s="34" t="str">
        <f>IF(B29&gt;0,C29/B29,"х")</f>
        <v>х</v>
      </c>
    </row>
    <row r="30" spans="1:5" s="5" customFormat="1" ht="51" outlineLevel="1">
      <c r="A30" s="32" t="s">
        <v>18</v>
      </c>
      <c r="B30" s="39">
        <v>0</v>
      </c>
      <c r="C30" s="39">
        <v>-1146.10572</v>
      </c>
      <c r="D30" s="33">
        <f t="shared" si="1"/>
        <v>1146.10572</v>
      </c>
      <c r="E30" s="34" t="str">
        <f t="shared" si="0"/>
        <v>х</v>
      </c>
    </row>
    <row r="31" spans="1:5" ht="12.75" outlineLevel="1">
      <c r="A31" s="8" t="s">
        <v>6</v>
      </c>
      <c r="B31" s="24">
        <f>B9+B21+B29</f>
        <v>467194.18879000004</v>
      </c>
      <c r="C31" s="24">
        <f>C9+C21+C29</f>
        <v>209023.30318</v>
      </c>
      <c r="D31" s="24">
        <f>D9+D22+D29+D30</f>
        <v>256747.48562000005</v>
      </c>
      <c r="E31" s="25">
        <f>IF(B31&gt;0,C31/B31,"х")</f>
        <v>0.44740133373952184</v>
      </c>
    </row>
    <row r="32" spans="1:5" s="9" customFormat="1" ht="12.75">
      <c r="A32" s="50" t="s">
        <v>20</v>
      </c>
      <c r="B32" s="51"/>
      <c r="C32" s="51"/>
      <c r="D32" s="51"/>
      <c r="E32" s="52"/>
    </row>
    <row r="33" spans="1:5" ht="12.75">
      <c r="A33" s="22" t="s">
        <v>7</v>
      </c>
      <c r="B33" s="45">
        <v>115526.31328</v>
      </c>
      <c r="C33" s="45">
        <v>52357.51218</v>
      </c>
      <c r="D33" s="41">
        <f>B33-C33</f>
        <v>63168.801100000004</v>
      </c>
      <c r="E33" s="36">
        <f>C33/B33</f>
        <v>0.4532085435211769</v>
      </c>
    </row>
    <row r="34" spans="1:5" ht="25.5">
      <c r="A34" s="22" t="s">
        <v>8</v>
      </c>
      <c r="B34" s="45">
        <v>2767.40161</v>
      </c>
      <c r="C34" s="45">
        <v>1306.74216</v>
      </c>
      <c r="D34" s="41">
        <f aca="true" t="shared" si="2" ref="D34:D42">B34-C34</f>
        <v>1460.6594499999999</v>
      </c>
      <c r="E34" s="36">
        <f aca="true" t="shared" si="3" ref="E34:E39">C34/B34</f>
        <v>0.47219100952969384</v>
      </c>
    </row>
    <row r="35" spans="1:5" ht="12.75">
      <c r="A35" s="22" t="s">
        <v>9</v>
      </c>
      <c r="B35" s="45">
        <v>82109.93819</v>
      </c>
      <c r="C35" s="45">
        <v>26853.90326</v>
      </c>
      <c r="D35" s="41">
        <f t="shared" si="2"/>
        <v>55256.03493</v>
      </c>
      <c r="E35" s="36">
        <f t="shared" si="3"/>
        <v>0.32704814851840286</v>
      </c>
    </row>
    <row r="36" spans="1:5" ht="12.75">
      <c r="A36" s="22" t="s">
        <v>10</v>
      </c>
      <c r="B36" s="45">
        <v>197754.75617</v>
      </c>
      <c r="C36" s="45">
        <v>34226.85634</v>
      </c>
      <c r="D36" s="41">
        <f t="shared" si="2"/>
        <v>163527.89983</v>
      </c>
      <c r="E36" s="36">
        <f t="shared" si="3"/>
        <v>0.17307728523392307</v>
      </c>
    </row>
    <row r="37" spans="1:5" ht="12.75">
      <c r="A37" s="22" t="s">
        <v>11</v>
      </c>
      <c r="B37" s="45">
        <v>17763.88112</v>
      </c>
      <c r="C37" s="45">
        <v>9013.95277</v>
      </c>
      <c r="D37" s="41">
        <f t="shared" si="2"/>
        <v>8749.928349999998</v>
      </c>
      <c r="E37" s="36">
        <f t="shared" si="3"/>
        <v>0.5074314959162484</v>
      </c>
    </row>
    <row r="38" spans="1:5" ht="25.5">
      <c r="A38" s="22" t="s">
        <v>12</v>
      </c>
      <c r="B38" s="45">
        <v>96864.52229</v>
      </c>
      <c r="C38" s="45">
        <v>47380.36681</v>
      </c>
      <c r="D38" s="41">
        <f t="shared" si="2"/>
        <v>49484.155479999994</v>
      </c>
      <c r="E38" s="36">
        <f>C38/B38</f>
        <v>0.48914056137240053</v>
      </c>
    </row>
    <row r="39" spans="1:5" ht="12.75">
      <c r="A39" s="22" t="s">
        <v>13</v>
      </c>
      <c r="B39" s="45">
        <v>1358.04503</v>
      </c>
      <c r="C39" s="45">
        <v>671.87776</v>
      </c>
      <c r="D39" s="41">
        <f t="shared" si="2"/>
        <v>686.16727</v>
      </c>
      <c r="E39" s="36">
        <f t="shared" si="3"/>
        <v>0.4947389410202399</v>
      </c>
    </row>
    <row r="40" spans="1:5" ht="12.75">
      <c r="A40" s="22" t="s">
        <v>16</v>
      </c>
      <c r="B40" s="45">
        <v>19752.27677</v>
      </c>
      <c r="C40" s="45">
        <v>7841.453</v>
      </c>
      <c r="D40" s="41">
        <f t="shared" si="2"/>
        <v>11910.823769999999</v>
      </c>
      <c r="E40" s="36">
        <f>C40/B40</f>
        <v>0.3969898301500967</v>
      </c>
    </row>
    <row r="41" spans="1:5" ht="12.75">
      <c r="A41" s="22" t="s">
        <v>21</v>
      </c>
      <c r="B41" s="45">
        <v>5310.564</v>
      </c>
      <c r="C41" s="45">
        <v>2513.89667</v>
      </c>
      <c r="D41" s="41">
        <f t="shared" si="2"/>
        <v>2796.66733</v>
      </c>
      <c r="E41" s="36">
        <f>C41/B41</f>
        <v>0.4733765886259915</v>
      </c>
    </row>
    <row r="42" spans="1:5" ht="25.5">
      <c r="A42" s="22" t="s">
        <v>17</v>
      </c>
      <c r="B42" s="45">
        <v>105</v>
      </c>
      <c r="C42" s="45">
        <v>1.15972</v>
      </c>
      <c r="D42" s="41">
        <f t="shared" si="2"/>
        <v>103.84028</v>
      </c>
      <c r="E42" s="36">
        <f>C42/B42</f>
        <v>0.011044952380952381</v>
      </c>
    </row>
    <row r="43" spans="1:5" ht="38.25" hidden="1">
      <c r="A43" s="22" t="s">
        <v>26</v>
      </c>
      <c r="B43" s="40">
        <v>0</v>
      </c>
      <c r="C43" s="40">
        <v>0</v>
      </c>
      <c r="D43" s="41">
        <f>B43-C43</f>
        <v>0</v>
      </c>
      <c r="E43" s="36" t="e">
        <f>C43/B43</f>
        <v>#DIV/0!</v>
      </c>
    </row>
    <row r="44" spans="1:5" s="31" customFormat="1" ht="14.25" customHeight="1">
      <c r="A44" s="30" t="s">
        <v>14</v>
      </c>
      <c r="B44" s="46">
        <f>SUM(B33:B42)</f>
        <v>539312.69846</v>
      </c>
      <c r="C44" s="46">
        <f>SUM(C33:C42)</f>
        <v>182167.72067</v>
      </c>
      <c r="D44" s="26">
        <f>B44-C44</f>
        <v>357144.97779</v>
      </c>
      <c r="E44" s="42">
        <f>C44/B44</f>
        <v>0.33777754759006684</v>
      </c>
    </row>
    <row r="45" spans="1:5" ht="12.75" hidden="1">
      <c r="A45" s="7"/>
      <c r="B45" s="17"/>
      <c r="C45" s="17"/>
      <c r="D45" s="17"/>
      <c r="E45" s="18"/>
    </row>
    <row r="46" spans="1:5" ht="12.75">
      <c r="A46" s="7"/>
      <c r="B46" s="17"/>
      <c r="C46" s="17"/>
      <c r="D46" s="17"/>
      <c r="E46" s="18"/>
    </row>
    <row r="47" spans="1:5" ht="76.5" customHeight="1">
      <c r="A47" s="59" t="s">
        <v>46</v>
      </c>
      <c r="B47" s="60"/>
      <c r="C47" s="60"/>
      <c r="D47" s="60"/>
      <c r="E47" s="60"/>
    </row>
    <row r="48" spans="1:5" ht="12.75">
      <c r="A48" s="23"/>
      <c r="B48" s="23"/>
      <c r="C48" s="23"/>
      <c r="D48" s="23"/>
      <c r="E48" s="23"/>
    </row>
    <row r="49" spans="1:5" ht="44.25" customHeight="1">
      <c r="A49" s="64" t="s">
        <v>47</v>
      </c>
      <c r="B49" s="60"/>
      <c r="C49" s="60"/>
      <c r="D49" s="60"/>
      <c r="E49" s="60"/>
    </row>
    <row r="50" spans="1:5" ht="12.75">
      <c r="A50" s="10"/>
      <c r="B50" s="62"/>
      <c r="C50" s="62"/>
      <c r="D50" s="62"/>
      <c r="E50" s="62"/>
    </row>
    <row r="51" spans="1:5" ht="12.75">
      <c r="A51" s="10" t="s">
        <v>15</v>
      </c>
      <c r="B51" s="27">
        <f>B31-B44</f>
        <v>-72118.50966999994</v>
      </c>
      <c r="C51" s="27">
        <f>C31-C44</f>
        <v>26855.58250999998</v>
      </c>
      <c r="D51" s="27">
        <f>D31-D44</f>
        <v>-100397.49216999992</v>
      </c>
      <c r="E51" s="13"/>
    </row>
    <row r="52" spans="1:5" s="4" customFormat="1" ht="12.75">
      <c r="A52" s="11"/>
      <c r="B52" s="61"/>
      <c r="C52" s="61"/>
      <c r="D52" s="63"/>
      <c r="E52" s="63"/>
    </row>
    <row r="53" spans="1:5" ht="12.75">
      <c r="A53" s="7"/>
      <c r="B53" s="17"/>
      <c r="C53" s="17"/>
      <c r="D53" s="17"/>
      <c r="E53" s="18"/>
    </row>
    <row r="54" spans="1:5" ht="12.75">
      <c r="A54" s="7"/>
      <c r="B54" s="17"/>
      <c r="C54" s="17"/>
      <c r="D54" s="17"/>
      <c r="E54" s="18"/>
    </row>
    <row r="55" spans="1:5" ht="12.75">
      <c r="A55" s="7"/>
      <c r="B55" s="17"/>
      <c r="C55" s="17"/>
      <c r="D55" s="17"/>
      <c r="E55" s="18"/>
    </row>
    <row r="56" spans="1:5" ht="12.75">
      <c r="A56" s="7"/>
      <c r="B56" s="17"/>
      <c r="C56" s="17"/>
      <c r="D56" s="17"/>
      <c r="E56" s="18"/>
    </row>
    <row r="57" spans="1:5" ht="12.75">
      <c r="A57" s="7"/>
      <c r="B57" s="17"/>
      <c r="C57" s="17"/>
      <c r="D57" s="17"/>
      <c r="E57" s="18"/>
    </row>
    <row r="58" spans="1:5" ht="12.75">
      <c r="A58" s="7"/>
      <c r="B58" s="17"/>
      <c r="C58" s="17"/>
      <c r="D58" s="17"/>
      <c r="E58" s="18"/>
    </row>
    <row r="59" spans="1:5" ht="12.75">
      <c r="A59" s="7"/>
      <c r="B59" s="17"/>
      <c r="C59" s="17"/>
      <c r="D59" s="17"/>
      <c r="E59" s="18"/>
    </row>
    <row r="60" spans="1:5" ht="12.75">
      <c r="A60" s="7"/>
      <c r="B60" s="17"/>
      <c r="C60" s="17"/>
      <c r="D60" s="17"/>
      <c r="E60" s="18"/>
    </row>
    <row r="61" spans="1:5" ht="12.75">
      <c r="A61" s="7"/>
      <c r="B61" s="17"/>
      <c r="C61" s="17"/>
      <c r="D61" s="17"/>
      <c r="E61" s="18"/>
    </row>
    <row r="62" spans="1:5" ht="12.75">
      <c r="A62" s="7"/>
      <c r="B62" s="17"/>
      <c r="C62" s="17"/>
      <c r="D62" s="17"/>
      <c r="E62" s="18"/>
    </row>
  </sheetData>
  <sheetProtection/>
  <mergeCells count="16">
    <mergeCell ref="A47:E47"/>
    <mergeCell ref="B52:C52"/>
    <mergeCell ref="B50:C50"/>
    <mergeCell ref="D52:E52"/>
    <mergeCell ref="D50:E50"/>
    <mergeCell ref="A49:E49"/>
    <mergeCell ref="A8:E8"/>
    <mergeCell ref="A32:E32"/>
    <mergeCell ref="A1:E1"/>
    <mergeCell ref="A2:E2"/>
    <mergeCell ref="A3:E3"/>
    <mergeCell ref="A6:A7"/>
    <mergeCell ref="B6:B7"/>
    <mergeCell ref="C6:C7"/>
    <mergeCell ref="D6:E6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М. Титаренко</cp:lastModifiedBy>
  <cp:lastPrinted>2018-09-10T12:20:37Z</cp:lastPrinted>
  <dcterms:created xsi:type="dcterms:W3CDTF">2009-04-23T09:00:21Z</dcterms:created>
  <dcterms:modified xsi:type="dcterms:W3CDTF">2018-09-10T12:21:44Z</dcterms:modified>
  <cp:category/>
  <cp:version/>
  <cp:contentType/>
  <cp:contentStatus/>
</cp:coreProperties>
</file>